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9-022 - Electronic Monitoring Equipment and Services\RFP and Attachments\"/>
    </mc:Choice>
  </mc:AlternateContent>
  <bookViews>
    <workbookView xWindow="0" yWindow="0" windowWidth="19200" windowHeight="12180"/>
  </bookViews>
  <sheets>
    <sheet name="RFP 19-022 Cost Proposal"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2" l="1"/>
  <c r="G12" i="2"/>
  <c r="G31" i="2" l="1"/>
  <c r="G32" i="2"/>
  <c r="I27" i="2"/>
  <c r="K27" i="2" s="1"/>
  <c r="M27" i="2" s="1"/>
  <c r="I26" i="2"/>
  <c r="K26" i="2" s="1"/>
  <c r="M26" i="2" s="1"/>
  <c r="G28" i="2"/>
  <c r="I19" i="2"/>
  <c r="I18" i="2"/>
  <c r="G22" i="2"/>
  <c r="I11" i="2"/>
  <c r="K11" i="2" s="1"/>
  <c r="M11" i="2" s="1"/>
  <c r="G14" i="2"/>
  <c r="I13" i="2"/>
  <c r="I32" i="2" s="1"/>
  <c r="K13" i="2" l="1"/>
  <c r="K18" i="2"/>
  <c r="I20" i="2"/>
  <c r="I22" i="2" s="1"/>
  <c r="K19" i="2"/>
  <c r="M19" i="2" s="1"/>
  <c r="K32" i="2" l="1"/>
  <c r="M13" i="2"/>
  <c r="M32" i="2" s="1"/>
  <c r="M18" i="2"/>
  <c r="M20" i="2" s="1"/>
  <c r="K20" i="2"/>
  <c r="K28" i="2"/>
  <c r="I28" i="2"/>
  <c r="I10" i="2"/>
  <c r="I12" i="2" s="1"/>
  <c r="I31" i="2" s="1"/>
  <c r="I14" i="2" l="1"/>
  <c r="I33" i="2"/>
  <c r="M28" i="2"/>
  <c r="K10" i="2"/>
  <c r="K12" i="2" s="1"/>
  <c r="K31" i="2" s="1"/>
  <c r="K14" i="2" l="1"/>
  <c r="K33" i="2"/>
  <c r="K22" i="2"/>
  <c r="M10" i="2"/>
  <c r="M12" i="2" s="1"/>
  <c r="M31" i="2" s="1"/>
  <c r="M14" i="2" l="1"/>
  <c r="M33" i="2"/>
  <c r="M22" i="2"/>
</calcChain>
</file>

<file path=xl/sharedStrings.xml><?xml version="1.0" encoding="utf-8"?>
<sst xmlns="http://schemas.openxmlformats.org/spreadsheetml/2006/main" count="40" uniqueCount="24">
  <si>
    <t>Respondent's Name:</t>
  </si>
  <si>
    <t>COST PROPOSAL</t>
  </si>
  <si>
    <t>State Baseline for Services:</t>
  </si>
  <si>
    <t>Percentage Above/Below Baseline:</t>
  </si>
  <si>
    <t>RFP-19-022 - Electronic Monitoring Equipment</t>
  </si>
  <si>
    <t>Per Diem Cost Per Offender</t>
  </si>
  <si>
    <t>Extended Per Diem Cost</t>
  </si>
  <si>
    <t>Initial Term Cost (4 Years)</t>
  </si>
  <si>
    <t>Annual Cost 
(365 Days)</t>
  </si>
  <si>
    <r>
      <rPr>
        <b/>
        <sz val="11"/>
        <color theme="1"/>
        <rFont val="Cambria"/>
        <family val="1"/>
      </rPr>
      <t>Submission Consideration</t>
    </r>
    <r>
      <rPr>
        <sz val="11"/>
        <color theme="1"/>
        <rFont val="Cambria"/>
        <family val="1"/>
      </rPr>
      <t xml:space="preserve"> - Request for Proposal 19-022 is a formal solicitation by the State of Indiana whereby organizations are invited to compete for contract amongst other respondents in a formal evaluation process.  Please be advised that the evaluation of your organization's proposal is being completed by a diverse team of individuals within IDOC and your organization's score will be reflective of that evaluation.</t>
    </r>
  </si>
  <si>
    <r>
      <t>Instructions</t>
    </r>
    <r>
      <rPr>
        <sz val="11"/>
        <color theme="1"/>
        <rFont val="Cambria"/>
        <family val="1"/>
      </rPr>
      <t xml:space="preserve"> - The Respondent is to enter its submissions in the yellow shaded fields only.  Every attempt should be made to preserve the original format of this form.  A complete Cost Proposal is a requirement for proposal submission.  </t>
    </r>
    <r>
      <rPr>
        <b/>
        <sz val="11"/>
        <color theme="1"/>
        <rFont val="Cambria"/>
        <family val="1"/>
      </rPr>
      <t xml:space="preserve">Although a PDF copy of this file can be submitted for documentation, Respondents are expected to submit this completed document in its native Excel file. </t>
    </r>
    <r>
      <rPr>
        <sz val="11"/>
        <color theme="1"/>
        <rFont val="Cambria"/>
        <family val="1"/>
      </rPr>
      <t xml:space="preserve"> Failure to complete and submit this form may impact your proposal's responsiveness.  Diagrams, certificates, graphics, and other exhibits should be referenced within the respective answer field and included as attachments.</t>
    </r>
  </si>
  <si>
    <t>Estimated Maximum Number of Offenders</t>
  </si>
  <si>
    <t>TOTAL COST OF ELECTRONIC MONITORING EQUIPMENT DELIVERABLES:</t>
  </si>
  <si>
    <t>Analytics</t>
  </si>
  <si>
    <t xml:space="preserve">Deliverable:
Home Curfew Radio Frequency (RF) Monitoring Services </t>
  </si>
  <si>
    <t>Landline</t>
  </si>
  <si>
    <t>Cellular</t>
  </si>
  <si>
    <t>Deliverable:
Global Positioning Satellite (GPS) Monitoring Services</t>
  </si>
  <si>
    <t>One-Piece</t>
  </si>
  <si>
    <t>Two-Piece</t>
  </si>
  <si>
    <t>Deliverable:</t>
  </si>
  <si>
    <r>
      <t xml:space="preserve">The State seeks to establish a contract whereby a successful vendor will be paid for the requested deliverables on a per diem basis.  The awarded vendor shall provide Electronic Monitoring Services 24 hours a day, 7 days a week, with a comprehensive monitoring system providing both electronic and phone notifications for alerts.  Pricing should be inclusive of all technology systems, associated equipment, shipping, accessories, installation, training, monitoring, reporting, maintenance, administrative fees, staffing costs, and any other applicable industry support for GPS and Home Curfew Services.  Please enter the </t>
    </r>
    <r>
      <rPr>
        <b/>
        <sz val="11"/>
        <color theme="1"/>
        <rFont val="Cambria"/>
        <family val="1"/>
      </rPr>
      <t>per diem (daily)</t>
    </r>
    <r>
      <rPr>
        <sz val="11"/>
        <color theme="1"/>
        <rFont val="Cambria"/>
        <family val="1"/>
      </rPr>
      <t xml:space="preserve"> dollar amount </t>
    </r>
    <r>
      <rPr>
        <b/>
        <sz val="11"/>
        <color theme="1"/>
        <rFont val="Cambria"/>
        <family val="1"/>
      </rPr>
      <t>per offender</t>
    </r>
    <r>
      <rPr>
        <sz val="11"/>
        <color theme="1"/>
        <rFont val="Cambria"/>
        <family val="1"/>
      </rPr>
      <t xml:space="preserve"> required by your organization to complete the following deliverables as described in the Scope of Work.  Price points will be assigned according to the process detailed in Section 3 of the RFP. 
The IDOC intends to purchase the service on a per diem basis.  For purposes of evaluation, the baseline per diem is $6.00 a day for GPS Supervision, $3.75 a day for Home Curfew Radio Frequency (RF) Supervision, and $0.30 a day for Analytics.  The estimated figures are provided as a guideline for preparing a response to this RFP and should not be construed as representing the actual number of equipment units or per diem pricing to be placed under any resulting contract.</t>
    </r>
  </si>
  <si>
    <t>Average Proposed Cost for One-Piece and Two-Piece GPS Monitoring Services:</t>
  </si>
  <si>
    <t>Average Proposed Cost for Landline and Cellular RF Monitoring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</si>
</sst>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sz val="14"/>
      <color theme="1"/>
      <name val="Cambria"/>
      <family val="1"/>
    </font>
    <font>
      <b/>
      <sz val="14"/>
      <color theme="1"/>
      <name val="Cambria"/>
      <family val="1"/>
    </font>
    <font>
      <sz val="11"/>
      <color theme="1"/>
      <name val="Cambria"/>
      <family val="1"/>
    </font>
    <font>
      <b/>
      <sz val="11"/>
      <color theme="1"/>
      <name val="Cambria"/>
      <family val="1"/>
    </font>
    <font>
      <b/>
      <sz val="11.5"/>
      <color theme="1"/>
      <name val="Cambria"/>
      <family val="1"/>
    </font>
    <font>
      <b/>
      <sz val="11"/>
      <color theme="0"/>
      <name val="Cambria"/>
      <family val="1"/>
    </font>
    <font>
      <sz val="11"/>
      <color theme="0"/>
      <name val="Cambria"/>
      <family val="1"/>
    </font>
  </fonts>
  <fills count="7">
    <fill>
      <patternFill patternType="none"/>
    </fill>
    <fill>
      <patternFill patternType="gray125"/>
    </fill>
    <fill>
      <patternFill patternType="solid">
        <fgColor rgb="FFD1D7E1"/>
        <bgColor indexed="64"/>
      </patternFill>
    </fill>
    <fill>
      <patternFill patternType="solid">
        <fgColor theme="3" tint="0.59999389629810485"/>
        <bgColor indexed="64"/>
      </patternFill>
    </fill>
    <fill>
      <patternFill patternType="solid">
        <fgColor rgb="FFFFFF99"/>
        <bgColor indexed="64"/>
      </patternFill>
    </fill>
    <fill>
      <patternFill patternType="solid">
        <fgColor rgb="FFC4ABCB"/>
        <bgColor indexed="64"/>
      </patternFill>
    </fill>
    <fill>
      <patternFill patternType="solid">
        <fgColor rgb="FFE1D0E2"/>
        <bgColor indexed="64"/>
      </patternFill>
    </fill>
  </fills>
  <borders count="24">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Protection="1"/>
    <xf numFmtId="0" fontId="2" fillId="0" borderId="1" xfId="0" applyFont="1" applyBorder="1" applyProtection="1"/>
    <xf numFmtId="0" fontId="1" fillId="0" borderId="1" xfId="0" applyFont="1" applyBorder="1" applyProtection="1"/>
    <xf numFmtId="0" fontId="2" fillId="0" borderId="1" xfId="0" applyFont="1" applyBorder="1" applyAlignment="1" applyProtection="1">
      <alignment horizontal="right"/>
    </xf>
    <xf numFmtId="0" fontId="3" fillId="0" borderId="0" xfId="0" applyFont="1" applyProtection="1"/>
    <xf numFmtId="0" fontId="3" fillId="0" borderId="0" xfId="0" applyFont="1" applyAlignment="1" applyProtection="1">
      <alignment vertical="distributed"/>
    </xf>
    <xf numFmtId="0" fontId="4" fillId="0" borderId="0" xfId="0" applyFont="1" applyProtection="1"/>
    <xf numFmtId="44" fontId="3" fillId="2" borderId="0" xfId="0" applyNumberFormat="1" applyFont="1" applyFill="1" applyProtection="1"/>
    <xf numFmtId="10" fontId="4" fillId="2" borderId="0" xfId="0" applyNumberFormat="1" applyFont="1" applyFill="1" applyProtection="1"/>
    <xf numFmtId="0" fontId="3" fillId="0" borderId="0" xfId="0" applyFont="1" applyAlignment="1" applyProtection="1">
      <alignment vertical="center"/>
    </xf>
    <xf numFmtId="0" fontId="3" fillId="0" borderId="0" xfId="0" applyFont="1" applyBorder="1" applyProtection="1"/>
    <xf numFmtId="0" fontId="5" fillId="0" borderId="16" xfId="0" applyFont="1" applyBorder="1" applyAlignment="1" applyProtection="1">
      <alignment vertical="center"/>
    </xf>
    <xf numFmtId="0" fontId="3" fillId="0" borderId="0" xfId="0" applyFont="1" applyBorder="1" applyAlignment="1" applyProtection="1">
      <alignment vertical="center"/>
    </xf>
    <xf numFmtId="0" fontId="4" fillId="0" borderId="2" xfId="0" applyFont="1" applyBorder="1" applyAlignment="1" applyProtection="1">
      <alignment vertical="center"/>
    </xf>
    <xf numFmtId="0" fontId="4" fillId="0" borderId="0" xfId="0" applyFont="1" applyBorder="1" applyAlignment="1" applyProtection="1">
      <alignment vertical="center"/>
    </xf>
    <xf numFmtId="0" fontId="3" fillId="0" borderId="2" xfId="0" applyFont="1" applyBorder="1" applyAlignment="1" applyProtection="1"/>
    <xf numFmtId="0" fontId="3" fillId="0" borderId="0" xfId="0" applyFont="1" applyBorder="1" applyAlignment="1" applyProtection="1"/>
    <xf numFmtId="0" fontId="3" fillId="0" borderId="0" xfId="0" applyFont="1" applyBorder="1" applyAlignment="1" applyProtection="1">
      <alignment vertical="distributed"/>
    </xf>
    <xf numFmtId="0" fontId="5" fillId="0" borderId="17" xfId="0" applyFont="1" applyBorder="1" applyAlignment="1" applyProtection="1">
      <alignment vertical="center"/>
    </xf>
    <xf numFmtId="0" fontId="5" fillId="0" borderId="0" xfId="0" applyFont="1" applyBorder="1" applyAlignment="1" applyProtection="1">
      <alignment vertical="center"/>
    </xf>
    <xf numFmtId="0" fontId="4" fillId="0" borderId="7" xfId="0" applyFont="1" applyBorder="1" applyAlignment="1" applyProtection="1">
      <alignment horizontal="center" vertical="center" wrapText="1"/>
    </xf>
    <xf numFmtId="44" fontId="4" fillId="4" borderId="7" xfId="0" applyNumberFormat="1" applyFont="1" applyFill="1" applyBorder="1" applyProtection="1">
      <protection locked="0"/>
    </xf>
    <xf numFmtId="44" fontId="4" fillId="5" borderId="8" xfId="0" applyNumberFormat="1" applyFont="1" applyFill="1" applyBorder="1" applyAlignment="1" applyProtection="1">
      <alignment vertical="center"/>
    </xf>
    <xf numFmtId="44" fontId="3" fillId="6" borderId="0" xfId="0" applyNumberFormat="1" applyFont="1" applyFill="1" applyProtection="1"/>
    <xf numFmtId="10" fontId="4" fillId="6" borderId="0" xfId="0" applyNumberFormat="1" applyFont="1" applyFill="1" applyProtection="1"/>
    <xf numFmtId="10" fontId="4" fillId="0" borderId="0" xfId="0" applyNumberFormat="1" applyFont="1" applyFill="1" applyAlignment="1" applyProtection="1">
      <alignment horizontal="center"/>
    </xf>
    <xf numFmtId="0" fontId="4" fillId="0" borderId="0" xfId="0" applyFont="1" applyBorder="1" applyAlignment="1" applyProtection="1">
      <alignment horizontal="left"/>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44" fontId="4" fillId="3" borderId="23" xfId="0" applyNumberFormat="1" applyFont="1" applyFill="1" applyBorder="1" applyAlignment="1" applyProtection="1">
      <alignment vertical="center"/>
    </xf>
    <xf numFmtId="0" fontId="7" fillId="0" borderId="0" xfId="0" applyFont="1" applyFill="1" applyBorder="1" applyAlignment="1" applyProtection="1"/>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44" fontId="6" fillId="0" borderId="0" xfId="0" applyNumberFormat="1" applyFont="1" applyFill="1" applyBorder="1" applyAlignment="1" applyProtection="1">
      <alignment vertical="center"/>
    </xf>
    <xf numFmtId="0" fontId="3" fillId="2" borderId="2"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1" fillId="4" borderId="18" xfId="0" applyFont="1" applyFill="1" applyBorder="1" applyAlignment="1" applyProtection="1">
      <alignment horizontal="center" wrapText="1"/>
      <protection locked="0"/>
    </xf>
    <xf numFmtId="0" fontId="1" fillId="4" borderId="20" xfId="0" applyFont="1" applyFill="1" applyBorder="1" applyAlignment="1" applyProtection="1">
      <alignment horizontal="center" wrapText="1"/>
      <protection locked="0"/>
    </xf>
    <xf numFmtId="0" fontId="1" fillId="4" borderId="19" xfId="0" applyFont="1" applyFill="1" applyBorder="1" applyAlignment="1" applyProtection="1">
      <alignment horizontal="center" wrapText="1"/>
      <protection locked="0"/>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4" fillId="0" borderId="10" xfId="0" applyFont="1" applyBorder="1" applyAlignment="1" applyProtection="1">
      <alignment horizontal="left"/>
    </xf>
    <xf numFmtId="0" fontId="4" fillId="0" borderId="12" xfId="0" applyFont="1" applyBorder="1" applyAlignment="1" applyProtection="1">
      <alignment horizontal="left"/>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3" fillId="2" borderId="7" xfId="0" applyFont="1" applyFill="1" applyBorder="1" applyAlignment="1" applyProtection="1">
      <alignment horizontal="left" vertical="top" wrapText="1"/>
    </xf>
    <xf numFmtId="0" fontId="4" fillId="0" borderId="10"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3" fillId="0" borderId="9" xfId="0" applyFont="1" applyBorder="1" applyAlignment="1" applyProtection="1">
      <alignment horizontal="right"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xf>
    <xf numFmtId="0" fontId="4" fillId="0" borderId="12" xfId="0" applyFont="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E1D0E2"/>
      <color rgb="FF00FF00"/>
      <color rgb="FFFFFF99"/>
      <color rgb="FFC4ABC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33"/>
  <sheetViews>
    <sheetView showGridLines="0" tabSelected="1" workbookViewId="0">
      <selection activeCell="I2" sqref="I2:M2"/>
    </sheetView>
  </sheetViews>
  <sheetFormatPr defaultColWidth="13.28515625" defaultRowHeight="14.25" x14ac:dyDescent="0.2"/>
  <cols>
    <col min="1" max="1" width="2" style="5" customWidth="1"/>
    <col min="2" max="2" width="1.7109375" style="5" customWidth="1"/>
    <col min="3" max="3" width="35.5703125" style="5" customWidth="1"/>
    <col min="4" max="4" width="21.7109375" style="5" customWidth="1"/>
    <col min="5" max="6" width="13" style="5" customWidth="1"/>
    <col min="7" max="7" width="16.28515625" style="5" customWidth="1"/>
    <col min="8" max="8" width="2.28515625" style="5" customWidth="1"/>
    <col min="9" max="9" width="18.140625" style="5" bestFit="1" customWidth="1"/>
    <col min="10" max="10" width="2.28515625" style="5" customWidth="1"/>
    <col min="11" max="11" width="18.140625" style="6" bestFit="1" customWidth="1"/>
    <col min="12" max="12" width="2.28515625" style="5" customWidth="1"/>
    <col min="13" max="13" width="18.140625" style="5" customWidth="1"/>
    <col min="14" max="16384" width="13.28515625" style="5"/>
  </cols>
  <sheetData>
    <row r="2" spans="3:15" s="1" customFormat="1" ht="18.75" customHeight="1" thickBot="1" x14ac:dyDescent="0.3">
      <c r="C2" s="2" t="s">
        <v>4</v>
      </c>
      <c r="D2" s="3"/>
      <c r="E2" s="3"/>
      <c r="F2" s="3"/>
      <c r="G2" s="3"/>
      <c r="H2" s="4" t="s">
        <v>0</v>
      </c>
      <c r="I2" s="41"/>
      <c r="J2" s="42"/>
      <c r="K2" s="42"/>
      <c r="L2" s="42"/>
      <c r="M2" s="43"/>
    </row>
    <row r="3" spans="3:15" ht="57.75" customHeight="1" x14ac:dyDescent="0.2">
      <c r="C3" s="35" t="s">
        <v>9</v>
      </c>
      <c r="D3" s="36"/>
      <c r="E3" s="36"/>
      <c r="F3" s="36"/>
      <c r="G3" s="36"/>
      <c r="H3" s="36"/>
      <c r="I3" s="36"/>
      <c r="J3" s="36"/>
      <c r="K3" s="36"/>
      <c r="L3" s="36"/>
      <c r="M3" s="37"/>
    </row>
    <row r="4" spans="3:15" ht="64.5" customHeight="1" x14ac:dyDescent="0.2">
      <c r="C4" s="38" t="s">
        <v>10</v>
      </c>
      <c r="D4" s="39"/>
      <c r="E4" s="39"/>
      <c r="F4" s="39"/>
      <c r="G4" s="39"/>
      <c r="H4" s="39"/>
      <c r="I4" s="39"/>
      <c r="J4" s="39"/>
      <c r="K4" s="39"/>
      <c r="L4" s="39"/>
      <c r="M4" s="40"/>
    </row>
    <row r="6" spans="3:15" x14ac:dyDescent="0.2">
      <c r="C6" s="7" t="s">
        <v>1</v>
      </c>
    </row>
    <row r="7" spans="3:15" ht="135" customHeight="1" x14ac:dyDescent="0.2">
      <c r="C7" s="52" t="s">
        <v>21</v>
      </c>
      <c r="D7" s="52"/>
      <c r="E7" s="52"/>
      <c r="F7" s="52"/>
      <c r="G7" s="52"/>
      <c r="H7" s="52"/>
      <c r="I7" s="52"/>
      <c r="J7" s="52"/>
      <c r="K7" s="52"/>
      <c r="L7" s="52"/>
      <c r="M7" s="52"/>
    </row>
    <row r="9" spans="3:15" ht="28.5" x14ac:dyDescent="0.2">
      <c r="C9" s="53" t="s">
        <v>17</v>
      </c>
      <c r="D9" s="54"/>
      <c r="E9" s="55" t="s">
        <v>11</v>
      </c>
      <c r="F9" s="56"/>
      <c r="G9" s="21" t="s">
        <v>5</v>
      </c>
      <c r="H9" s="14"/>
      <c r="I9" s="32" t="s">
        <v>6</v>
      </c>
      <c r="J9" s="33"/>
      <c r="K9" s="32" t="s">
        <v>8</v>
      </c>
      <c r="L9" s="33"/>
      <c r="M9" s="32" t="s">
        <v>7</v>
      </c>
      <c r="N9" s="15"/>
      <c r="O9" s="15"/>
    </row>
    <row r="10" spans="3:15" x14ac:dyDescent="0.2">
      <c r="C10" s="46" t="s">
        <v>18</v>
      </c>
      <c r="D10" s="47"/>
      <c r="E10" s="48">
        <v>400</v>
      </c>
      <c r="F10" s="49"/>
      <c r="G10" s="22">
        <v>0</v>
      </c>
      <c r="H10" s="16"/>
      <c r="I10" s="34">
        <f>PRODUCT(G10,E10)</f>
        <v>0</v>
      </c>
      <c r="J10" s="31"/>
      <c r="K10" s="34">
        <f>PRODUCT(I10,365)</f>
        <v>0</v>
      </c>
      <c r="L10" s="31"/>
      <c r="M10" s="34">
        <f>PRODUCT(K10,4)</f>
        <v>0</v>
      </c>
      <c r="N10" s="17"/>
      <c r="O10" s="17"/>
    </row>
    <row r="11" spans="3:15" x14ac:dyDescent="0.2">
      <c r="C11" s="46" t="s">
        <v>19</v>
      </c>
      <c r="D11" s="47"/>
      <c r="E11" s="50"/>
      <c r="F11" s="51"/>
      <c r="G11" s="22">
        <v>0</v>
      </c>
      <c r="H11" s="16"/>
      <c r="I11" s="34">
        <f>PRODUCT(G11,E10)</f>
        <v>0</v>
      </c>
      <c r="J11" s="31"/>
      <c r="K11" s="34">
        <f>PRODUCT(I11,365)</f>
        <v>0</v>
      </c>
      <c r="L11" s="31"/>
      <c r="M11" s="34">
        <f>PRODUCT(K11,4)</f>
        <v>0</v>
      </c>
      <c r="N11" s="17"/>
      <c r="O11" s="17"/>
    </row>
    <row r="12" spans="3:15" hidden="1" x14ac:dyDescent="0.2">
      <c r="C12" s="27"/>
      <c r="D12" s="27"/>
      <c r="E12" s="28"/>
      <c r="F12" s="29" t="s">
        <v>22</v>
      </c>
      <c r="G12" s="30">
        <f>AVERAGE(G10:G11)</f>
        <v>0</v>
      </c>
      <c r="H12" s="16"/>
      <c r="I12" s="30">
        <f>AVERAGE(I10:I11)</f>
        <v>0</v>
      </c>
      <c r="J12" s="17"/>
      <c r="K12" s="30">
        <f>AVERAGE(K10:K11)</f>
        <v>0</v>
      </c>
      <c r="L12" s="17"/>
      <c r="M12" s="30">
        <f>AVERAGE(M10:M11)</f>
        <v>0</v>
      </c>
      <c r="N12" s="17"/>
      <c r="O12" s="17"/>
    </row>
    <row r="13" spans="3:15" ht="15" hidden="1" customHeight="1" x14ac:dyDescent="0.2">
      <c r="C13" s="44" t="s">
        <v>2</v>
      </c>
      <c r="D13" s="44"/>
      <c r="E13" s="44"/>
      <c r="F13" s="44"/>
      <c r="G13" s="24">
        <v>6</v>
      </c>
      <c r="H13" s="13"/>
      <c r="I13" s="8">
        <f>PRODUCT(G13,E10)</f>
        <v>2400</v>
      </c>
      <c r="J13" s="13"/>
      <c r="K13" s="8">
        <f>PRODUCT(I13,365)</f>
        <v>876000</v>
      </c>
      <c r="L13" s="13"/>
      <c r="M13" s="8">
        <f>PRODUCT(K13,4)</f>
        <v>3504000</v>
      </c>
      <c r="N13" s="13"/>
      <c r="O13" s="13"/>
    </row>
    <row r="14" spans="3:15" hidden="1" x14ac:dyDescent="0.2">
      <c r="C14" s="45" t="s">
        <v>3</v>
      </c>
      <c r="D14" s="45"/>
      <c r="E14" s="45"/>
      <c r="F14" s="45"/>
      <c r="G14" s="9">
        <f>(G12/G13)-1</f>
        <v>-1</v>
      </c>
      <c r="H14" s="13"/>
      <c r="I14" s="9">
        <f>(I12/I13)-1</f>
        <v>-1</v>
      </c>
      <c r="J14" s="13"/>
      <c r="K14" s="9">
        <f>(K12/K13)-1</f>
        <v>-1</v>
      </c>
      <c r="L14" s="13"/>
      <c r="M14" s="9">
        <f>(M12/M13)-1</f>
        <v>-1</v>
      </c>
      <c r="N14" s="13"/>
      <c r="O14" s="13"/>
    </row>
    <row r="15" spans="3:15" x14ac:dyDescent="0.2">
      <c r="K15" s="5"/>
      <c r="M15" s="6"/>
      <c r="N15" s="11"/>
      <c r="O15" s="11"/>
    </row>
    <row r="16" spans="3:15" x14ac:dyDescent="0.2">
      <c r="K16" s="5"/>
      <c r="M16" s="6"/>
      <c r="N16" s="11"/>
      <c r="O16" s="11"/>
    </row>
    <row r="17" spans="3:15" ht="28.5" x14ac:dyDescent="0.2">
      <c r="C17" s="53" t="s">
        <v>14</v>
      </c>
      <c r="D17" s="54"/>
      <c r="E17" s="55" t="s">
        <v>11</v>
      </c>
      <c r="F17" s="56"/>
      <c r="G17" s="21" t="s">
        <v>5</v>
      </c>
      <c r="H17" s="14"/>
      <c r="I17" s="32" t="s">
        <v>6</v>
      </c>
      <c r="J17" s="33"/>
      <c r="K17" s="32" t="s">
        <v>8</v>
      </c>
      <c r="L17" s="33"/>
      <c r="M17" s="32" t="s">
        <v>7</v>
      </c>
      <c r="N17" s="15"/>
      <c r="O17" s="15"/>
    </row>
    <row r="18" spans="3:15" x14ac:dyDescent="0.2">
      <c r="C18" s="46" t="s">
        <v>15</v>
      </c>
      <c r="D18" s="47"/>
      <c r="E18" s="48">
        <v>60</v>
      </c>
      <c r="F18" s="49"/>
      <c r="G18" s="22">
        <v>0</v>
      </c>
      <c r="H18" s="16"/>
      <c r="I18" s="34">
        <f>PRODUCT(G18,E18)</f>
        <v>0</v>
      </c>
      <c r="J18" s="31"/>
      <c r="K18" s="34">
        <f>PRODUCT(I18,365)</f>
        <v>0</v>
      </c>
      <c r="L18" s="31"/>
      <c r="M18" s="34">
        <f>PRODUCT(K18,4)</f>
        <v>0</v>
      </c>
      <c r="N18" s="17"/>
      <c r="O18" s="17"/>
    </row>
    <row r="19" spans="3:15" x14ac:dyDescent="0.2">
      <c r="C19" s="46" t="s">
        <v>16</v>
      </c>
      <c r="D19" s="47"/>
      <c r="E19" s="50"/>
      <c r="F19" s="51"/>
      <c r="G19" s="22">
        <v>0</v>
      </c>
      <c r="H19" s="16"/>
      <c r="I19" s="34">
        <f>PRODUCT(G19,E18)</f>
        <v>0</v>
      </c>
      <c r="J19" s="31"/>
      <c r="K19" s="34">
        <f>PRODUCT(I19,365)</f>
        <v>0</v>
      </c>
      <c r="L19" s="31"/>
      <c r="M19" s="34">
        <f>PRODUCT(K19,4)</f>
        <v>0</v>
      </c>
      <c r="N19" s="17"/>
      <c r="O19" s="17"/>
    </row>
    <row r="20" spans="3:15" hidden="1" x14ac:dyDescent="0.2">
      <c r="C20" s="27"/>
      <c r="D20" s="27"/>
      <c r="E20" s="28"/>
      <c r="F20" s="29" t="s">
        <v>23</v>
      </c>
      <c r="G20" s="30">
        <f>AVERAGE(G18:G19)</f>
        <v>0</v>
      </c>
      <c r="H20" s="16"/>
      <c r="I20" s="30">
        <f>AVERAGE(I18:I19)</f>
        <v>0</v>
      </c>
      <c r="J20" s="17"/>
      <c r="K20" s="30">
        <f>AVERAGE(K18:K19)</f>
        <v>0</v>
      </c>
      <c r="L20" s="17"/>
      <c r="M20" s="30">
        <f>AVERAGE(M18:M19)</f>
        <v>0</v>
      </c>
      <c r="N20" s="17"/>
      <c r="O20" s="17"/>
    </row>
    <row r="21" spans="3:15" ht="15" hidden="1" customHeight="1" x14ac:dyDescent="0.2">
      <c r="C21" s="44" t="s">
        <v>2</v>
      </c>
      <c r="D21" s="44"/>
      <c r="E21" s="44"/>
      <c r="F21" s="44"/>
      <c r="G21" s="24">
        <v>3.75</v>
      </c>
      <c r="H21" s="13"/>
      <c r="I21" s="8">
        <v>225</v>
      </c>
      <c r="J21" s="13"/>
      <c r="K21" s="8">
        <v>82125</v>
      </c>
      <c r="L21" s="13"/>
      <c r="M21" s="8">
        <v>328500</v>
      </c>
      <c r="N21" s="13"/>
      <c r="O21" s="13"/>
    </row>
    <row r="22" spans="3:15" hidden="1" x14ac:dyDescent="0.2">
      <c r="C22" s="45" t="s">
        <v>3</v>
      </c>
      <c r="D22" s="45"/>
      <c r="E22" s="45"/>
      <c r="F22" s="45"/>
      <c r="G22" s="9">
        <f>(G20/G21)-1</f>
        <v>-1</v>
      </c>
      <c r="H22" s="13"/>
      <c r="I22" s="9">
        <f>(I20/I21)-1</f>
        <v>-1</v>
      </c>
      <c r="J22" s="13"/>
      <c r="K22" s="9">
        <f>(K20/K21)-1</f>
        <v>-1</v>
      </c>
      <c r="L22" s="13"/>
      <c r="M22" s="9">
        <f>(M20/M21)-1</f>
        <v>-1</v>
      </c>
      <c r="N22" s="13"/>
      <c r="O22" s="13"/>
    </row>
    <row r="23" spans="3:15" x14ac:dyDescent="0.2">
      <c r="K23" s="5"/>
      <c r="M23" s="6"/>
      <c r="N23" s="11"/>
      <c r="O23" s="11"/>
    </row>
    <row r="24" spans="3:15" x14ac:dyDescent="0.2">
      <c r="K24" s="5"/>
      <c r="M24" s="6"/>
      <c r="N24" s="11"/>
      <c r="O24" s="11"/>
    </row>
    <row r="25" spans="3:15" ht="28.5" x14ac:dyDescent="0.2">
      <c r="C25" s="61" t="s">
        <v>20</v>
      </c>
      <c r="D25" s="54"/>
      <c r="E25" s="55" t="s">
        <v>11</v>
      </c>
      <c r="F25" s="56"/>
      <c r="G25" s="21" t="s">
        <v>5</v>
      </c>
      <c r="H25" s="14"/>
      <c r="I25" s="32" t="s">
        <v>6</v>
      </c>
      <c r="J25" s="33"/>
      <c r="K25" s="32" t="s">
        <v>8</v>
      </c>
      <c r="L25" s="33"/>
      <c r="M25" s="32" t="s">
        <v>7</v>
      </c>
      <c r="N25" s="15"/>
      <c r="O25" s="15"/>
    </row>
    <row r="26" spans="3:15" x14ac:dyDescent="0.2">
      <c r="C26" s="46" t="s">
        <v>13</v>
      </c>
      <c r="D26" s="47"/>
      <c r="E26" s="62">
        <v>460</v>
      </c>
      <c r="F26" s="63"/>
      <c r="G26" s="22">
        <v>0</v>
      </c>
      <c r="H26" s="16"/>
      <c r="I26" s="34">
        <f>PRODUCT(G26,E26)</f>
        <v>0</v>
      </c>
      <c r="J26" s="31"/>
      <c r="K26" s="34">
        <f>PRODUCT(I26,365)</f>
        <v>0</v>
      </c>
      <c r="L26" s="31"/>
      <c r="M26" s="34">
        <f>PRODUCT(K26,4)</f>
        <v>0</v>
      </c>
      <c r="N26" s="17"/>
      <c r="O26" s="17"/>
    </row>
    <row r="27" spans="3:15" ht="15" hidden="1" customHeight="1" x14ac:dyDescent="0.2">
      <c r="C27" s="44" t="s">
        <v>2</v>
      </c>
      <c r="D27" s="44"/>
      <c r="E27" s="44"/>
      <c r="F27" s="44"/>
      <c r="G27" s="24">
        <v>0.3</v>
      </c>
      <c r="H27" s="13"/>
      <c r="I27" s="8">
        <f>PRODUCT(G27,E26)</f>
        <v>138</v>
      </c>
      <c r="J27" s="13"/>
      <c r="K27" s="8">
        <f>PRODUCT(I27,365)</f>
        <v>50370</v>
      </c>
      <c r="L27" s="13"/>
      <c r="M27" s="8">
        <f>PRODUCT(K27,4)</f>
        <v>201480</v>
      </c>
      <c r="N27" s="13"/>
      <c r="O27" s="13"/>
    </row>
    <row r="28" spans="3:15" hidden="1" x14ac:dyDescent="0.2">
      <c r="C28" s="45" t="s">
        <v>3</v>
      </c>
      <c r="D28" s="45"/>
      <c r="E28" s="45"/>
      <c r="F28" s="45"/>
      <c r="G28" s="9">
        <f>(G26/G27)-1</f>
        <v>-1</v>
      </c>
      <c r="H28" s="13"/>
      <c r="I28" s="9">
        <f>(I26/I27)-1</f>
        <v>-1</v>
      </c>
      <c r="J28" s="13"/>
      <c r="K28" s="9">
        <f>(K26/K27)-1</f>
        <v>-1</v>
      </c>
      <c r="L28" s="13"/>
      <c r="M28" s="9">
        <f>(M26/M27)-1</f>
        <v>-1</v>
      </c>
      <c r="N28" s="13"/>
      <c r="O28" s="13"/>
    </row>
    <row r="29" spans="3:15" x14ac:dyDescent="0.2">
      <c r="K29" s="5"/>
      <c r="M29" s="6"/>
      <c r="N29" s="11"/>
      <c r="O29" s="11"/>
    </row>
    <row r="30" spans="3:15" x14ac:dyDescent="0.2">
      <c r="H30" s="11"/>
      <c r="J30" s="11"/>
      <c r="K30" s="5"/>
      <c r="L30" s="11"/>
      <c r="N30" s="11"/>
      <c r="O30" s="18"/>
    </row>
    <row r="31" spans="3:15" ht="21.95" hidden="1" customHeight="1" thickBot="1" x14ac:dyDescent="0.25">
      <c r="C31" s="58" t="s">
        <v>12</v>
      </c>
      <c r="D31" s="59"/>
      <c r="E31" s="59"/>
      <c r="F31" s="60"/>
      <c r="G31" s="23">
        <f>SUM(G12,G20,G26)</f>
        <v>0</v>
      </c>
      <c r="H31" s="12"/>
      <c r="I31" s="23">
        <f>SUM(I12,I20,I26)</f>
        <v>0</v>
      </c>
      <c r="J31" s="12"/>
      <c r="K31" s="23">
        <f>SUM(K12,K20,K26)</f>
        <v>0</v>
      </c>
      <c r="L31" s="12"/>
      <c r="M31" s="23">
        <f>SUM(M12,M20,M26)</f>
        <v>0</v>
      </c>
      <c r="N31" s="19"/>
      <c r="O31" s="20"/>
    </row>
    <row r="32" spans="3:15" ht="15" hidden="1" customHeight="1" x14ac:dyDescent="0.2">
      <c r="C32" s="57" t="s">
        <v>2</v>
      </c>
      <c r="D32" s="57"/>
      <c r="E32" s="57"/>
      <c r="F32" s="57"/>
      <c r="G32" s="24">
        <f>SUM(G13,G21,G27)</f>
        <v>10.050000000000001</v>
      </c>
      <c r="H32" s="13"/>
      <c r="I32" s="24">
        <f>SUM(I13,I21,I27)</f>
        <v>2763</v>
      </c>
      <c r="J32" s="13"/>
      <c r="K32" s="24">
        <f>SUM(K13,K21,K27)</f>
        <v>1008495</v>
      </c>
      <c r="L32" s="13"/>
      <c r="M32" s="24">
        <f>SUM(M13,M21,M27)</f>
        <v>4033980</v>
      </c>
      <c r="N32" s="13"/>
      <c r="O32" s="13"/>
    </row>
    <row r="33" spans="3:15" hidden="1" x14ac:dyDescent="0.2">
      <c r="C33" s="45" t="s">
        <v>3</v>
      </c>
      <c r="D33" s="45"/>
      <c r="E33" s="45"/>
      <c r="F33" s="45"/>
      <c r="G33" s="26"/>
      <c r="H33" s="13"/>
      <c r="I33" s="25">
        <f>(I31/I32)-1</f>
        <v>-1</v>
      </c>
      <c r="J33" s="13"/>
      <c r="K33" s="25">
        <f>(K31/K32)-1</f>
        <v>-1</v>
      </c>
      <c r="L33" s="13"/>
      <c r="M33" s="25">
        <f>(M31/M32)-1</f>
        <v>-1</v>
      </c>
      <c r="N33" s="10"/>
      <c r="O33" s="10"/>
    </row>
  </sheetData>
  <sheetProtection algorithmName="SHA-512" hashValue="Cwi2J9V9YqZiTYe6Fqp3mdTyMXTckGGjkM8EFftunfoKYFTME3akRBJfUonb3ASuZjr9S54pJuejC4yEDa3ALw==" saltValue="y3YjUAiW13FVEd+hFzelOg==" spinCount="100000" sheet="1" objects="1" scenarios="1" selectLockedCells="1"/>
  <mergeCells count="27">
    <mergeCell ref="C28:F28"/>
    <mergeCell ref="C19:D19"/>
    <mergeCell ref="E18:F19"/>
    <mergeCell ref="C32:F32"/>
    <mergeCell ref="C33:F33"/>
    <mergeCell ref="C22:F22"/>
    <mergeCell ref="C31:F31"/>
    <mergeCell ref="C25:D25"/>
    <mergeCell ref="E25:F25"/>
    <mergeCell ref="C26:D26"/>
    <mergeCell ref="E26:F26"/>
    <mergeCell ref="C27:F27"/>
    <mergeCell ref="C17:D17"/>
    <mergeCell ref="E17:F17"/>
    <mergeCell ref="C18:D18"/>
    <mergeCell ref="C21:F21"/>
    <mergeCell ref="C9:D9"/>
    <mergeCell ref="E9:F9"/>
    <mergeCell ref="C10:D10"/>
    <mergeCell ref="C3:M3"/>
    <mergeCell ref="C4:M4"/>
    <mergeCell ref="I2:M2"/>
    <mergeCell ref="C13:F13"/>
    <mergeCell ref="C14:F14"/>
    <mergeCell ref="C11:D11"/>
    <mergeCell ref="E10:F11"/>
    <mergeCell ref="C7:M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19-022 Cost Proposal</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achittenden</dc:creator>
  <cp:lastModifiedBy>achittenden</cp:lastModifiedBy>
  <dcterms:created xsi:type="dcterms:W3CDTF">2018-09-06T17:59:26Z</dcterms:created>
  <dcterms:modified xsi:type="dcterms:W3CDTF">2018-10-19T15:22:30Z</dcterms:modified>
</cp:coreProperties>
</file>